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_Rizeni_zakazek\1_20_Priprava_zakazek_a_nabidky\2021\sou_031_2021E_Janikov_dvor\sou_031_2021E_B_navrh\2_kolo\#FINAL\B_VYKAZ_PLOCH\"/>
    </mc:Choice>
  </mc:AlternateContent>
  <xr:revisionPtr revIDLastSave="0" documentId="13_ncr:1_{80C1FCBD-163A-4AC5-84BA-0944263FD40A}" xr6:coauthVersionLast="47" xr6:coauthVersionMax="47" xr10:uidLastSave="{00000000-0000-0000-0000-000000000000}"/>
  <bookViews>
    <workbookView xWindow="30612" yWindow="-108" windowWidth="30936" windowHeight="16896" activeTab="2" xr2:uid="{37BECAD4-2A72-4838-A3B8-790E07EE94EC}"/>
  </bookViews>
  <sheets>
    <sheet name="1" sheetId="1" r:id="rId1"/>
    <sheet name="apartment building_v1" sheetId="2" r:id="rId2"/>
    <sheet name="apartment building_v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9" i="3" l="1"/>
  <c r="K9" i="3"/>
  <c r="D11" i="3"/>
  <c r="F4" i="3"/>
  <c r="E4" i="3"/>
  <c r="C9" i="3"/>
  <c r="V80" i="3"/>
  <c r="T80" i="3"/>
  <c r="R80" i="3"/>
  <c r="O80" i="3"/>
  <c r="I80" i="3"/>
  <c r="F80" i="3"/>
  <c r="D80" i="3"/>
  <c r="C52" i="3"/>
  <c r="I53" i="3" l="1"/>
  <c r="H53" i="3"/>
  <c r="G53" i="3"/>
  <c r="F53" i="3"/>
  <c r="D26" i="2"/>
  <c r="E26" i="2"/>
  <c r="F26" i="2"/>
  <c r="C26" i="2"/>
  <c r="C4" i="1"/>
  <c r="E4" i="1" s="1"/>
  <c r="C5" i="1"/>
  <c r="E5" i="1" s="1"/>
  <c r="C3" i="1"/>
  <c r="E3" i="1" s="1"/>
  <c r="K53" i="3" l="1"/>
  <c r="G54" i="3"/>
  <c r="H54" i="3"/>
  <c r="I54" i="3"/>
  <c r="H26" i="2"/>
  <c r="E27" i="2"/>
  <c r="D27" i="2"/>
  <c r="F27" i="2"/>
  <c r="F3" i="1"/>
  <c r="G3" i="1" s="1"/>
</calcChain>
</file>

<file path=xl/sharedStrings.xml><?xml version="1.0" encoding="utf-8"?>
<sst xmlns="http://schemas.openxmlformats.org/spreadsheetml/2006/main" count="130" uniqueCount="55">
  <si>
    <t>Flats: TOTAL 90 APARTMENT S</t>
  </si>
  <si>
    <t>UNITS</t>
  </si>
  <si>
    <t>M2 PER UNIT</t>
  </si>
  <si>
    <t xml:space="preserve">DESIRED TOTAL </t>
  </si>
  <si>
    <t xml:space="preserve">TOTAL </t>
  </si>
  <si>
    <t>PERCENTAGE</t>
  </si>
  <si>
    <t>1KK</t>
  </si>
  <si>
    <t xml:space="preserve"> 2KK</t>
  </si>
  <si>
    <t xml:space="preserve"> 3KK</t>
  </si>
  <si>
    <t>plus CIRCULATION</t>
  </si>
  <si>
    <t>A</t>
  </si>
  <si>
    <t>B</t>
  </si>
  <si>
    <t>C</t>
  </si>
  <si>
    <t>1NP</t>
  </si>
  <si>
    <t>2NP</t>
  </si>
  <si>
    <t>3NP</t>
  </si>
  <si>
    <t>4NP</t>
  </si>
  <si>
    <t>5NP</t>
  </si>
  <si>
    <t>6NP</t>
  </si>
  <si>
    <t>7NP</t>
  </si>
  <si>
    <t>8NP</t>
  </si>
  <si>
    <t>9NP</t>
  </si>
  <si>
    <t>13NP</t>
  </si>
  <si>
    <t>10NP</t>
  </si>
  <si>
    <t>11NP</t>
  </si>
  <si>
    <t>12NP</t>
  </si>
  <si>
    <t>14NP</t>
  </si>
  <si>
    <t>15NP</t>
  </si>
  <si>
    <t>komerční plochy</t>
  </si>
  <si>
    <t>HPP [m2]</t>
  </si>
  <si>
    <t>2KK</t>
  </si>
  <si>
    <t>3KK</t>
  </si>
  <si>
    <t>CELKEM</t>
  </si>
  <si>
    <t>HPP</t>
  </si>
  <si>
    <t xml:space="preserve">komunikácie </t>
  </si>
  <si>
    <t xml:space="preserve">spoločné priestory </t>
  </si>
  <si>
    <t xml:space="preserve">byty + balkóny a loggie </t>
  </si>
  <si>
    <t xml:space="preserve">obostavaný priestor </t>
  </si>
  <si>
    <t xml:space="preserve">plocha fasád bez okien a presklených plôch </t>
  </si>
  <si>
    <t>plocha okien a presklenných p.</t>
  </si>
  <si>
    <t xml:space="preserve">podlahová plocha všetkých bytov </t>
  </si>
  <si>
    <t xml:space="preserve">OBYTNÝ DŮM </t>
  </si>
  <si>
    <t>PARKING</t>
  </si>
  <si>
    <t>1PP</t>
  </si>
  <si>
    <t>2PP</t>
  </si>
  <si>
    <t>3PP</t>
  </si>
  <si>
    <t>podzemni</t>
  </si>
  <si>
    <t>nadzemni</t>
  </si>
  <si>
    <t>parkovanie auta</t>
  </si>
  <si>
    <t>parkovanie motoriek</t>
  </si>
  <si>
    <t>parkovanie bicyklov</t>
  </si>
  <si>
    <t>komunikace</t>
  </si>
  <si>
    <t>NURSING HOME</t>
  </si>
  <si>
    <t>čistá podlažná plocha bytov (byty + balkóny a loggie 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</si>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</sst>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9" fontId="0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0" xfId="0" applyFont="1" applyFill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/>
    <xf numFmtId="0" fontId="3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Border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Fill="1" applyBorder="1"/>
    <xf numFmtId="0" fontId="3" fillId="0" borderId="11" xfId="0" applyFont="1" applyBorder="1"/>
    <xf numFmtId="0" fontId="3" fillId="0" borderId="1" xfId="0" applyFont="1" applyBorder="1"/>
    <xf numFmtId="0" fontId="4" fillId="0" borderId="12" xfId="0" applyFont="1" applyBorder="1"/>
    <xf numFmtId="0" fontId="3" fillId="0" borderId="13" xfId="0" applyFont="1" applyBorder="1"/>
    <xf numFmtId="0" fontId="6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4" xfId="0" applyFont="1" applyBorder="1"/>
    <xf numFmtId="0" fontId="3" fillId="0" borderId="15" xfId="0" applyFont="1" applyBorder="1"/>
    <xf numFmtId="0" fontId="0" fillId="0" borderId="15" xfId="0" applyBorder="1"/>
    <xf numFmtId="0" fontId="0" fillId="0" borderId="16" xfId="0" applyBorder="1"/>
    <xf numFmtId="0" fontId="3" fillId="0" borderId="17" xfId="0" applyFont="1" applyBorder="1"/>
    <xf numFmtId="0" fontId="4" fillId="0" borderId="0" xfId="0" applyFont="1" applyBorder="1" applyAlignment="1">
      <alignment horizontal="center" vertical="center"/>
    </xf>
    <xf numFmtId="0" fontId="0" fillId="0" borderId="18" xfId="0" applyBorder="1"/>
    <xf numFmtId="0" fontId="5" fillId="0" borderId="0" xfId="0" applyFont="1" applyBorder="1" applyAlignment="1">
      <alignment horizontal="center" vertical="center"/>
    </xf>
    <xf numFmtId="0" fontId="3" fillId="2" borderId="0" xfId="0" applyFont="1" applyFill="1" applyBorder="1"/>
    <xf numFmtId="0" fontId="6" fillId="0" borderId="17" xfId="0" applyFont="1" applyBorder="1"/>
    <xf numFmtId="0" fontId="8" fillId="0" borderId="0" xfId="0" applyFont="1" applyBorder="1"/>
    <xf numFmtId="9" fontId="10" fillId="0" borderId="0" xfId="0" applyNumberFormat="1" applyFont="1" applyBorder="1" applyAlignment="1">
      <alignment horizontal="center" vertical="center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17" xfId="0" applyFont="1" applyBorder="1" applyAlignment="1">
      <alignment horizontal="right"/>
    </xf>
    <xf numFmtId="0" fontId="0" fillId="0" borderId="1" xfId="0" applyBorder="1" applyAlignment="1">
      <alignment vertical="top"/>
    </xf>
    <xf numFmtId="0" fontId="0" fillId="0" borderId="1" xfId="0" applyBorder="1"/>
    <xf numFmtId="0" fontId="3" fillId="0" borderId="1" xfId="0" applyFont="1" applyFill="1" applyBorder="1"/>
    <xf numFmtId="0" fontId="3" fillId="6" borderId="0" xfId="0" applyFont="1" applyFill="1"/>
    <xf numFmtId="0" fontId="0" fillId="0" borderId="14" xfId="0" applyBorder="1"/>
    <xf numFmtId="0" fontId="3" fillId="0" borderId="3" xfId="0" applyFont="1" applyBorder="1"/>
    <xf numFmtId="0" fontId="3" fillId="0" borderId="22" xfId="0" applyFont="1" applyBorder="1"/>
    <xf numFmtId="0" fontId="3" fillId="0" borderId="22" xfId="0" applyFont="1" applyFill="1" applyBorder="1"/>
    <xf numFmtId="0" fontId="3" fillId="0" borderId="19" xfId="0" applyFont="1" applyBorder="1"/>
    <xf numFmtId="0" fontId="3" fillId="0" borderId="20" xfId="0" applyFont="1" applyBorder="1"/>
    <xf numFmtId="0" fontId="0" fillId="0" borderId="0" xfId="0" applyAlignment="1"/>
    <xf numFmtId="0" fontId="3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6" borderId="23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F2C01-DAEF-46E1-A4C5-7A168EA6DAB2}">
  <dimension ref="A1:H6"/>
  <sheetViews>
    <sheetView workbookViewId="0">
      <selection activeCell="E15" sqref="E15"/>
    </sheetView>
  </sheetViews>
  <sheetFormatPr defaultRowHeight="14.4" x14ac:dyDescent="0.3"/>
  <cols>
    <col min="2" max="2" width="13.109375" customWidth="1"/>
    <col min="4" max="4" width="13.6640625" customWidth="1"/>
    <col min="7" max="7" width="15" customWidth="1"/>
    <col min="8" max="8" width="19" customWidth="1"/>
  </cols>
  <sheetData>
    <row r="1" spans="1:8" x14ac:dyDescent="0.3">
      <c r="A1" t="s">
        <v>0</v>
      </c>
    </row>
    <row r="2" spans="1:8" x14ac:dyDescent="0.3">
      <c r="B2" t="s">
        <v>5</v>
      </c>
      <c r="C2" t="s">
        <v>1</v>
      </c>
      <c r="D2" t="s">
        <v>2</v>
      </c>
      <c r="F2" t="s">
        <v>4</v>
      </c>
      <c r="G2" t="s">
        <v>9</v>
      </c>
      <c r="H2" t="s">
        <v>3</v>
      </c>
    </row>
    <row r="3" spans="1:8" x14ac:dyDescent="0.3">
      <c r="A3" t="s">
        <v>6</v>
      </c>
      <c r="B3" s="1">
        <v>0.2</v>
      </c>
      <c r="C3">
        <f>$C$6*B3</f>
        <v>25</v>
      </c>
      <c r="D3">
        <v>40</v>
      </c>
      <c r="E3">
        <f>C3*D3</f>
        <v>1000</v>
      </c>
      <c r="F3">
        <f>E3+E4+E5</f>
        <v>7375</v>
      </c>
      <c r="G3">
        <f>F3*1.3</f>
        <v>9587.5</v>
      </c>
      <c r="H3">
        <v>10000</v>
      </c>
    </row>
    <row r="4" spans="1:8" x14ac:dyDescent="0.3">
      <c r="A4" t="s">
        <v>7</v>
      </c>
      <c r="B4" s="1">
        <v>0.6</v>
      </c>
      <c r="C4">
        <f t="shared" ref="C4:C5" si="0">$C$6*B4</f>
        <v>75</v>
      </c>
      <c r="D4">
        <v>60</v>
      </c>
      <c r="E4">
        <f t="shared" ref="E4:E5" si="1">C4*D4</f>
        <v>4500</v>
      </c>
    </row>
    <row r="5" spans="1:8" x14ac:dyDescent="0.3">
      <c r="A5" t="s">
        <v>8</v>
      </c>
      <c r="B5" s="1">
        <v>0.2</v>
      </c>
      <c r="C5">
        <f t="shared" si="0"/>
        <v>25</v>
      </c>
      <c r="D5">
        <v>75</v>
      </c>
      <c r="E5">
        <f t="shared" si="1"/>
        <v>1875</v>
      </c>
    </row>
    <row r="6" spans="1:8" x14ac:dyDescent="0.3">
      <c r="C6" s="2">
        <v>125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AD8F5-19A8-46E9-AB64-E93EE113C147}">
  <dimension ref="B2:U35"/>
  <sheetViews>
    <sheetView workbookViewId="0">
      <selection activeCell="D8" sqref="D8:F8"/>
    </sheetView>
  </sheetViews>
  <sheetFormatPr defaultRowHeight="14.4" x14ac:dyDescent="0.3"/>
  <cols>
    <col min="1" max="1" width="5.33203125" customWidth="1"/>
    <col min="2" max="2" width="9.44140625" customWidth="1"/>
    <col min="3" max="3" width="7.109375" bestFit="1" customWidth="1"/>
    <col min="4" max="5" width="5.44140625" customWidth="1"/>
    <col min="6" max="6" width="5" customWidth="1"/>
    <col min="7" max="7" width="4" customWidth="1"/>
    <col min="8" max="8" width="7.109375" bestFit="1" customWidth="1"/>
    <col min="9" max="9" width="4.33203125" bestFit="1" customWidth="1"/>
    <col min="10" max="11" width="4" bestFit="1" customWidth="1"/>
    <col min="12" max="12" width="4" customWidth="1"/>
    <col min="13" max="13" width="7.109375" bestFit="1" customWidth="1"/>
    <col min="14" max="14" width="4.33203125" bestFit="1" customWidth="1"/>
    <col min="15" max="16" width="4" bestFit="1" customWidth="1"/>
  </cols>
  <sheetData>
    <row r="2" spans="2:21" ht="15" thickBot="1" x14ac:dyDescent="0.3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1" x14ac:dyDescent="0.3">
      <c r="B3" s="3"/>
      <c r="C3" s="70" t="s">
        <v>10</v>
      </c>
      <c r="D3" s="71"/>
      <c r="E3" s="71"/>
      <c r="F3" s="72"/>
      <c r="G3" s="6"/>
      <c r="H3" s="70" t="s">
        <v>11</v>
      </c>
      <c r="I3" s="71"/>
      <c r="J3" s="71"/>
      <c r="K3" s="72"/>
      <c r="L3" s="6"/>
      <c r="M3" s="70" t="s">
        <v>12</v>
      </c>
      <c r="N3" s="71"/>
      <c r="O3" s="71"/>
      <c r="P3" s="72"/>
      <c r="Q3" s="3"/>
      <c r="R3" s="3"/>
      <c r="S3" s="3"/>
      <c r="T3" s="3"/>
      <c r="U3" s="3"/>
    </row>
    <row r="4" spans="2:21" ht="15" thickBot="1" x14ac:dyDescent="0.35">
      <c r="B4" s="3"/>
      <c r="C4" s="10" t="s">
        <v>29</v>
      </c>
      <c r="D4" s="11" t="s">
        <v>6</v>
      </c>
      <c r="E4" s="11" t="s">
        <v>30</v>
      </c>
      <c r="F4" s="12" t="s">
        <v>31</v>
      </c>
      <c r="G4" s="7"/>
      <c r="H4" s="10" t="s">
        <v>29</v>
      </c>
      <c r="I4" s="11" t="s">
        <v>6</v>
      </c>
      <c r="J4" s="11" t="s">
        <v>30</v>
      </c>
      <c r="K4" s="12" t="s">
        <v>31</v>
      </c>
      <c r="L4" s="7"/>
      <c r="M4" s="10" t="s">
        <v>29</v>
      </c>
      <c r="N4" s="11" t="s">
        <v>6</v>
      </c>
      <c r="O4" s="11" t="s">
        <v>30</v>
      </c>
      <c r="P4" s="12" t="s">
        <v>31</v>
      </c>
      <c r="Q4" s="3"/>
      <c r="R4" s="3"/>
      <c r="S4" s="3"/>
      <c r="T4" s="3"/>
      <c r="U4" s="3"/>
    </row>
    <row r="5" spans="2:21" x14ac:dyDescent="0.3">
      <c r="B5" s="3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3"/>
      <c r="R5" s="3"/>
      <c r="S5" s="3"/>
      <c r="T5" s="3"/>
      <c r="U5" s="3"/>
    </row>
    <row r="6" spans="2:21" x14ac:dyDescent="0.3">
      <c r="B6" s="5" t="s">
        <v>13</v>
      </c>
      <c r="C6" s="69" t="s">
        <v>28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"/>
      <c r="R6" s="3"/>
      <c r="S6" s="3"/>
      <c r="T6" s="3"/>
      <c r="U6" s="3"/>
    </row>
    <row r="7" spans="2:21" x14ac:dyDescent="0.3">
      <c r="B7" s="5" t="s">
        <v>14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3"/>
      <c r="R7" s="3"/>
      <c r="S7" s="3"/>
      <c r="T7" s="3"/>
      <c r="U7" s="3">
        <v>341</v>
      </c>
    </row>
    <row r="8" spans="2:21" x14ac:dyDescent="0.3">
      <c r="B8" s="3" t="s">
        <v>15</v>
      </c>
      <c r="C8" s="13">
        <v>527</v>
      </c>
      <c r="D8" s="13">
        <v>2</v>
      </c>
      <c r="E8" s="13">
        <v>3</v>
      </c>
      <c r="F8" s="13">
        <v>1</v>
      </c>
      <c r="G8" s="8"/>
      <c r="H8" s="13">
        <v>237</v>
      </c>
      <c r="I8" s="13"/>
      <c r="J8" s="13">
        <v>2</v>
      </c>
      <c r="K8" s="13">
        <v>1</v>
      </c>
      <c r="L8" s="8"/>
      <c r="M8" s="13">
        <v>237</v>
      </c>
      <c r="N8" s="13"/>
      <c r="O8" s="13">
        <v>2</v>
      </c>
      <c r="P8" s="13">
        <v>1</v>
      </c>
      <c r="Q8" s="3"/>
      <c r="R8" s="3"/>
      <c r="S8" s="3"/>
      <c r="T8" s="3"/>
      <c r="U8" s="3"/>
    </row>
    <row r="9" spans="2:21" x14ac:dyDescent="0.3">
      <c r="B9" s="3" t="s">
        <v>16</v>
      </c>
      <c r="C9" s="13">
        <v>527</v>
      </c>
      <c r="D9" s="13">
        <v>2</v>
      </c>
      <c r="E9" s="13">
        <v>3</v>
      </c>
      <c r="F9" s="13">
        <v>1</v>
      </c>
      <c r="G9" s="8"/>
      <c r="H9" s="13">
        <v>237</v>
      </c>
      <c r="I9" s="13"/>
      <c r="J9" s="13">
        <v>2</v>
      </c>
      <c r="K9" s="13">
        <v>1</v>
      </c>
      <c r="L9" s="8"/>
      <c r="M9" s="13">
        <v>237</v>
      </c>
      <c r="N9" s="13"/>
      <c r="O9" s="13">
        <v>2</v>
      </c>
      <c r="P9" s="13">
        <v>1</v>
      </c>
      <c r="Q9" s="3"/>
      <c r="R9" s="3"/>
      <c r="S9" s="3"/>
      <c r="T9" s="3"/>
      <c r="U9" s="3"/>
    </row>
    <row r="10" spans="2:21" x14ac:dyDescent="0.3">
      <c r="B10" s="3" t="s">
        <v>17</v>
      </c>
      <c r="C10" s="13">
        <v>527</v>
      </c>
      <c r="D10" s="13">
        <v>2</v>
      </c>
      <c r="E10" s="13">
        <v>3</v>
      </c>
      <c r="F10" s="13">
        <v>1</v>
      </c>
      <c r="G10" s="8"/>
      <c r="H10" s="13">
        <v>237</v>
      </c>
      <c r="I10" s="13"/>
      <c r="J10" s="13">
        <v>2</v>
      </c>
      <c r="K10" s="13">
        <v>1</v>
      </c>
      <c r="L10" s="8"/>
      <c r="M10" s="13">
        <v>237</v>
      </c>
      <c r="N10" s="13"/>
      <c r="O10" s="13">
        <v>2</v>
      </c>
      <c r="P10" s="13">
        <v>1</v>
      </c>
      <c r="Q10" s="3"/>
      <c r="R10" s="3"/>
      <c r="S10" s="3"/>
      <c r="T10" s="3"/>
      <c r="U10" s="3"/>
    </row>
    <row r="11" spans="2:21" x14ac:dyDescent="0.3">
      <c r="B11" s="3" t="s">
        <v>18</v>
      </c>
      <c r="C11" s="13">
        <v>527</v>
      </c>
      <c r="D11" s="13">
        <v>2</v>
      </c>
      <c r="E11" s="13">
        <v>3</v>
      </c>
      <c r="F11" s="13">
        <v>1</v>
      </c>
      <c r="G11" s="8"/>
      <c r="H11" s="13">
        <v>237</v>
      </c>
      <c r="I11" s="13"/>
      <c r="J11" s="13">
        <v>2</v>
      </c>
      <c r="K11" s="13">
        <v>1</v>
      </c>
      <c r="L11" s="8"/>
      <c r="M11" s="13">
        <v>237</v>
      </c>
      <c r="N11" s="13"/>
      <c r="O11" s="13">
        <v>2</v>
      </c>
      <c r="P11" s="13">
        <v>1</v>
      </c>
      <c r="Q11" s="3"/>
      <c r="R11" s="3"/>
      <c r="S11" s="3"/>
      <c r="T11" s="3"/>
      <c r="U11" s="3"/>
    </row>
    <row r="12" spans="2:21" x14ac:dyDescent="0.3">
      <c r="B12" s="3" t="s">
        <v>19</v>
      </c>
      <c r="C12" s="13">
        <v>527</v>
      </c>
      <c r="D12" s="13">
        <v>2</v>
      </c>
      <c r="E12" s="13">
        <v>3</v>
      </c>
      <c r="F12" s="13">
        <v>1</v>
      </c>
      <c r="G12" s="8"/>
      <c r="H12" s="13">
        <v>237</v>
      </c>
      <c r="I12" s="13"/>
      <c r="J12" s="13">
        <v>2</v>
      </c>
      <c r="K12" s="13">
        <v>1</v>
      </c>
      <c r="L12" s="8"/>
      <c r="M12" s="13">
        <v>237</v>
      </c>
      <c r="N12" s="13"/>
      <c r="O12" s="13">
        <v>2</v>
      </c>
      <c r="P12" s="13">
        <v>1</v>
      </c>
      <c r="Q12" s="3"/>
      <c r="R12" s="3"/>
      <c r="S12" s="3"/>
      <c r="T12" s="3"/>
      <c r="U12" s="3"/>
    </row>
    <row r="13" spans="2:21" x14ac:dyDescent="0.3">
      <c r="B13" s="3" t="s">
        <v>20</v>
      </c>
      <c r="C13" s="13">
        <v>527</v>
      </c>
      <c r="D13" s="13">
        <v>2</v>
      </c>
      <c r="E13" s="13">
        <v>3</v>
      </c>
      <c r="F13" s="13">
        <v>1</v>
      </c>
      <c r="G13" s="8"/>
      <c r="H13" s="13">
        <v>237</v>
      </c>
      <c r="I13" s="13"/>
      <c r="J13" s="13">
        <v>2</v>
      </c>
      <c r="K13" s="13">
        <v>1</v>
      </c>
      <c r="L13" s="8"/>
      <c r="M13" s="13">
        <v>237</v>
      </c>
      <c r="N13" s="13"/>
      <c r="O13" s="13">
        <v>2</v>
      </c>
      <c r="P13" s="13">
        <v>1</v>
      </c>
      <c r="Q13" s="9"/>
      <c r="R13" s="3"/>
      <c r="S13" s="3"/>
      <c r="T13" s="3"/>
      <c r="U13" s="3"/>
    </row>
    <row r="14" spans="2:21" x14ac:dyDescent="0.3">
      <c r="B14" s="3" t="s">
        <v>21</v>
      </c>
      <c r="C14" s="13">
        <v>527</v>
      </c>
      <c r="D14" s="13">
        <v>1</v>
      </c>
      <c r="E14" s="13">
        <v>4</v>
      </c>
      <c r="F14" s="13">
        <v>1</v>
      </c>
      <c r="G14" s="8"/>
      <c r="H14" s="13">
        <v>237</v>
      </c>
      <c r="I14" s="13"/>
      <c r="J14" s="13">
        <v>2</v>
      </c>
      <c r="K14" s="13">
        <v>1</v>
      </c>
      <c r="L14" s="8"/>
      <c r="M14" s="13"/>
      <c r="N14" s="13"/>
      <c r="O14" s="13"/>
      <c r="P14" s="13"/>
      <c r="Q14" s="3"/>
      <c r="R14" s="3"/>
      <c r="S14" s="3"/>
      <c r="T14" s="3"/>
      <c r="U14" s="3"/>
    </row>
    <row r="15" spans="2:21" x14ac:dyDescent="0.3">
      <c r="B15" s="3" t="s">
        <v>23</v>
      </c>
      <c r="C15" s="13">
        <v>527</v>
      </c>
      <c r="D15" s="13">
        <v>1</v>
      </c>
      <c r="E15" s="13">
        <v>4</v>
      </c>
      <c r="F15" s="13">
        <v>1</v>
      </c>
      <c r="G15" s="8"/>
      <c r="H15" s="13">
        <v>237</v>
      </c>
      <c r="I15" s="13"/>
      <c r="J15" s="13">
        <v>2</v>
      </c>
      <c r="K15" s="13">
        <v>1</v>
      </c>
      <c r="L15" s="8"/>
      <c r="M15" s="13"/>
      <c r="N15" s="13"/>
      <c r="O15" s="13"/>
      <c r="P15" s="13"/>
      <c r="Q15" s="3"/>
      <c r="R15" s="3"/>
      <c r="S15" s="3"/>
      <c r="T15" s="3"/>
      <c r="U15" s="3"/>
    </row>
    <row r="16" spans="2:21" x14ac:dyDescent="0.3">
      <c r="B16" s="3" t="s">
        <v>24</v>
      </c>
      <c r="C16" s="13">
        <v>527</v>
      </c>
      <c r="D16" s="13">
        <v>3</v>
      </c>
      <c r="E16" s="13">
        <v>3</v>
      </c>
      <c r="F16" s="13">
        <v>1</v>
      </c>
      <c r="G16" s="8"/>
      <c r="H16" s="13"/>
      <c r="I16" s="13"/>
      <c r="J16" s="13"/>
      <c r="K16" s="13"/>
      <c r="L16" s="8"/>
      <c r="M16" s="13"/>
      <c r="N16" s="13"/>
      <c r="O16" s="13"/>
      <c r="P16" s="13"/>
      <c r="Q16" s="3"/>
      <c r="R16" s="3"/>
      <c r="S16" s="3"/>
      <c r="T16" s="3"/>
      <c r="U16" s="3"/>
    </row>
    <row r="17" spans="2:21" x14ac:dyDescent="0.3">
      <c r="B17" s="3" t="s">
        <v>25</v>
      </c>
      <c r="C17" s="13">
        <v>527</v>
      </c>
      <c r="D17" s="13">
        <v>3</v>
      </c>
      <c r="E17" s="13">
        <v>3</v>
      </c>
      <c r="F17" s="13">
        <v>1</v>
      </c>
      <c r="G17" s="8"/>
      <c r="H17" s="13"/>
      <c r="I17" s="13"/>
      <c r="J17" s="13"/>
      <c r="K17" s="13"/>
      <c r="L17" s="8"/>
      <c r="M17" s="13"/>
      <c r="N17" s="13"/>
      <c r="O17" s="13"/>
      <c r="P17" s="13"/>
      <c r="Q17" s="3"/>
      <c r="R17" s="3"/>
      <c r="S17" s="3"/>
      <c r="T17" s="3"/>
      <c r="U17" s="3"/>
    </row>
    <row r="18" spans="2:21" x14ac:dyDescent="0.3">
      <c r="B18" s="3" t="s">
        <v>22</v>
      </c>
      <c r="C18" s="13">
        <v>527</v>
      </c>
      <c r="D18" s="13">
        <v>3</v>
      </c>
      <c r="E18" s="13">
        <v>3</v>
      </c>
      <c r="F18" s="13">
        <v>1</v>
      </c>
      <c r="G18" s="8"/>
      <c r="H18" s="13"/>
      <c r="I18" s="13"/>
      <c r="J18" s="13"/>
      <c r="K18" s="13"/>
      <c r="L18" s="8"/>
      <c r="M18" s="13"/>
      <c r="N18" s="13"/>
      <c r="O18" s="13"/>
      <c r="P18" s="13"/>
      <c r="Q18" s="3"/>
      <c r="R18" s="3"/>
      <c r="S18" s="3"/>
      <c r="T18" s="3"/>
      <c r="U18" s="3"/>
    </row>
    <row r="19" spans="2:21" x14ac:dyDescent="0.3">
      <c r="B19" s="3" t="s">
        <v>26</v>
      </c>
      <c r="C19" s="13">
        <v>527</v>
      </c>
      <c r="D19" s="13">
        <v>3</v>
      </c>
      <c r="E19" s="13">
        <v>3</v>
      </c>
      <c r="F19" s="13">
        <v>1</v>
      </c>
      <c r="G19" s="8"/>
      <c r="H19" s="13"/>
      <c r="I19" s="13"/>
      <c r="J19" s="13"/>
      <c r="K19" s="13"/>
      <c r="L19" s="8"/>
      <c r="M19" s="13"/>
      <c r="N19" s="13"/>
      <c r="O19" s="13"/>
      <c r="P19" s="13"/>
      <c r="Q19" s="3"/>
      <c r="R19" s="3"/>
      <c r="S19" s="3"/>
      <c r="T19" s="3"/>
      <c r="U19" s="3"/>
    </row>
    <row r="20" spans="2:21" x14ac:dyDescent="0.3">
      <c r="B20" s="3" t="s">
        <v>27</v>
      </c>
      <c r="C20" s="13"/>
      <c r="D20" s="13"/>
      <c r="E20" s="13"/>
      <c r="F20" s="13"/>
      <c r="G20" s="8"/>
      <c r="H20" s="13"/>
      <c r="I20" s="13"/>
      <c r="J20" s="13"/>
      <c r="K20" s="13"/>
      <c r="L20" s="8"/>
      <c r="M20" s="13"/>
      <c r="N20" s="13"/>
      <c r="O20" s="13"/>
      <c r="P20" s="13"/>
      <c r="Q20" s="3"/>
      <c r="R20" s="3"/>
      <c r="S20" s="3"/>
      <c r="T20" s="3"/>
      <c r="U20" s="3"/>
    </row>
    <row r="21" spans="2:21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2:21" x14ac:dyDescent="0.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2:2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2:21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2:21" ht="15" thickBot="1" x14ac:dyDescent="0.35">
      <c r="B25" s="4" t="s">
        <v>32</v>
      </c>
      <c r="C25" s="10" t="s">
        <v>29</v>
      </c>
      <c r="D25" s="11" t="s">
        <v>6</v>
      </c>
      <c r="E25" s="11" t="s">
        <v>30</v>
      </c>
      <c r="F25" s="12" t="s">
        <v>31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2:21" x14ac:dyDescent="0.3">
      <c r="B26" s="3"/>
      <c r="C26" s="18">
        <f>SUM(C8:C24)+SUM(H8:H24)+SUM(M8:M24)</f>
        <v>9642</v>
      </c>
      <c r="D26" s="16">
        <f t="shared" ref="D26:F26" si="0">SUM(D8:D24)+SUM(I8:I24)+SUM(N8:N24)</f>
        <v>26</v>
      </c>
      <c r="E26" s="16">
        <f t="shared" si="0"/>
        <v>66</v>
      </c>
      <c r="F26" s="16">
        <f t="shared" si="0"/>
        <v>26</v>
      </c>
      <c r="G26" s="3"/>
      <c r="H26" s="17">
        <f>SUM(D26:F26)</f>
        <v>118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2:21" x14ac:dyDescent="0.3">
      <c r="B27" s="3"/>
      <c r="C27" s="14"/>
      <c r="D27" s="19">
        <f>D26/SUM($D$26:$F$26)</f>
        <v>0.22033898305084745</v>
      </c>
      <c r="E27" s="19">
        <f t="shared" ref="E27:F27" si="1">E26/SUM($D$26:$F$26)</f>
        <v>0.55932203389830504</v>
      </c>
      <c r="F27" s="19">
        <f t="shared" si="1"/>
        <v>0.22033898305084745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2:21" x14ac:dyDescent="0.3">
      <c r="B28" s="3"/>
      <c r="C28" s="14"/>
      <c r="D28" s="15"/>
      <c r="E28" s="1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2:21" x14ac:dyDescent="0.3">
      <c r="B29" s="3"/>
      <c r="C29" s="14"/>
      <c r="D29" s="15"/>
      <c r="E29" s="1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2:2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2:21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2:21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2:2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2:21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2:21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</sheetData>
  <mergeCells count="4">
    <mergeCell ref="C6:P7"/>
    <mergeCell ref="C3:F3"/>
    <mergeCell ref="H3:K3"/>
    <mergeCell ref="M3:P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A736-E3E7-43F6-B02F-F8AA7F0196D0}">
  <dimension ref="A2:V80"/>
  <sheetViews>
    <sheetView tabSelected="1" zoomScale="90" zoomScaleNormal="90" workbookViewId="0">
      <selection activeCell="N19" sqref="N19"/>
    </sheetView>
  </sheetViews>
  <sheetFormatPr defaultRowHeight="14.4" x14ac:dyDescent="0.3"/>
  <cols>
    <col min="1" max="1" width="11" style="34" customWidth="1"/>
    <col min="2" max="2" width="11" customWidth="1"/>
    <col min="7" max="9" width="6.88671875" customWidth="1"/>
    <col min="10" max="10" width="7.6640625" customWidth="1"/>
    <col min="12" max="14" width="5.44140625" customWidth="1"/>
    <col min="15" max="15" width="8.109375" customWidth="1"/>
    <col min="17" max="19" width="5.6640625" customWidth="1"/>
  </cols>
  <sheetData>
    <row r="2" spans="1:16" ht="15" thickBot="1" x14ac:dyDescent="0.35">
      <c r="A2" s="35"/>
      <c r="B2" s="61" t="s">
        <v>42</v>
      </c>
      <c r="C2" s="3"/>
      <c r="D2" s="3"/>
      <c r="E2" s="3"/>
      <c r="F2" s="3"/>
      <c r="J2" s="73" t="s">
        <v>52</v>
      </c>
      <c r="K2" s="73"/>
    </row>
    <row r="3" spans="1:16" x14ac:dyDescent="0.3">
      <c r="A3" s="36"/>
      <c r="B3" s="62"/>
      <c r="C3" s="63" t="s">
        <v>33</v>
      </c>
      <c r="D3" s="43"/>
      <c r="E3" s="42" t="s">
        <v>46</v>
      </c>
      <c r="F3" s="42" t="s">
        <v>47</v>
      </c>
      <c r="G3" s="43"/>
      <c r="H3" s="44"/>
      <c r="J3" s="59"/>
      <c r="K3" s="26" t="s">
        <v>33</v>
      </c>
      <c r="M3" s="68" t="s">
        <v>53</v>
      </c>
      <c r="N3" s="68"/>
      <c r="O3" s="68"/>
      <c r="P3" s="68"/>
    </row>
    <row r="4" spans="1:16" x14ac:dyDescent="0.3">
      <c r="A4" s="37"/>
      <c r="B4" s="64" t="s">
        <v>45</v>
      </c>
      <c r="C4" s="26">
        <v>6467</v>
      </c>
      <c r="D4" s="21"/>
      <c r="E4" s="22">
        <f>SUM(C4:C6)</f>
        <v>10619</v>
      </c>
      <c r="F4" s="22">
        <f>C7</f>
        <v>1012</v>
      </c>
      <c r="G4" s="21"/>
      <c r="H4" s="47"/>
      <c r="J4" s="26" t="s">
        <v>13</v>
      </c>
      <c r="K4" s="26">
        <v>568</v>
      </c>
      <c r="M4">
        <v>112</v>
      </c>
    </row>
    <row r="5" spans="1:16" x14ac:dyDescent="0.3">
      <c r="A5" s="38"/>
      <c r="B5" s="65" t="s">
        <v>44</v>
      </c>
      <c r="C5" s="26">
        <v>2179</v>
      </c>
      <c r="D5" s="21"/>
      <c r="E5" s="22"/>
      <c r="F5" s="22"/>
      <c r="G5" s="21"/>
      <c r="H5" s="47"/>
      <c r="J5" s="60" t="s">
        <v>14</v>
      </c>
      <c r="K5" s="26">
        <v>589</v>
      </c>
      <c r="M5">
        <v>352</v>
      </c>
    </row>
    <row r="6" spans="1:16" x14ac:dyDescent="0.3">
      <c r="A6" s="39"/>
      <c r="B6" s="64" t="s">
        <v>43</v>
      </c>
      <c r="C6" s="26">
        <v>1973</v>
      </c>
      <c r="D6" s="21"/>
      <c r="E6" s="22"/>
      <c r="F6" s="22"/>
      <c r="G6" s="21"/>
      <c r="H6" s="47"/>
      <c r="J6" s="26" t="s">
        <v>15</v>
      </c>
      <c r="K6" s="26">
        <v>589</v>
      </c>
      <c r="M6">
        <v>352</v>
      </c>
    </row>
    <row r="7" spans="1:16" x14ac:dyDescent="0.3">
      <c r="A7" s="39"/>
      <c r="B7" s="64" t="s">
        <v>13</v>
      </c>
      <c r="C7" s="26">
        <v>1012</v>
      </c>
      <c r="D7" s="21"/>
      <c r="E7" s="22"/>
      <c r="F7" s="22"/>
      <c r="G7" s="21"/>
      <c r="H7" s="47"/>
      <c r="J7" s="26" t="s">
        <v>16</v>
      </c>
      <c r="K7" s="26">
        <v>589</v>
      </c>
      <c r="L7" s="21"/>
      <c r="M7">
        <v>352</v>
      </c>
    </row>
    <row r="8" spans="1:16" ht="15" thickBot="1" x14ac:dyDescent="0.35">
      <c r="A8" s="40"/>
      <c r="B8" s="45"/>
      <c r="C8" s="22"/>
      <c r="D8" s="22"/>
      <c r="E8" s="22"/>
      <c r="F8" s="22"/>
      <c r="G8" s="21"/>
      <c r="H8" s="47"/>
    </row>
    <row r="9" spans="1:16" ht="15" thickBot="1" x14ac:dyDescent="0.35">
      <c r="A9" s="40"/>
      <c r="B9" s="45"/>
      <c r="C9" s="25">
        <f>SUM(C4:C7)</f>
        <v>11631</v>
      </c>
      <c r="D9" s="22"/>
      <c r="E9" s="22"/>
      <c r="F9" s="22"/>
      <c r="G9" s="21"/>
      <c r="H9" s="47"/>
      <c r="K9">
        <f>SUM(K4:K7)</f>
        <v>2335</v>
      </c>
      <c r="M9">
        <f>SUM(M4:M7)</f>
        <v>1168</v>
      </c>
    </row>
    <row r="10" spans="1:16" x14ac:dyDescent="0.3">
      <c r="A10" s="40"/>
      <c r="B10" s="45"/>
      <c r="C10" s="22"/>
      <c r="D10" s="22"/>
      <c r="E10" s="22"/>
      <c r="F10" s="22"/>
      <c r="G10" s="21"/>
      <c r="H10" s="47"/>
    </row>
    <row r="11" spans="1:16" x14ac:dyDescent="0.3">
      <c r="A11" s="40"/>
      <c r="B11" s="74" t="s">
        <v>48</v>
      </c>
      <c r="C11" s="75"/>
      <c r="D11" s="26">
        <f>C9-D12-D13-D14</f>
        <v>11071</v>
      </c>
      <c r="E11" s="22" t="s">
        <v>54</v>
      </c>
      <c r="F11" s="22"/>
      <c r="G11" s="21"/>
      <c r="H11" s="47"/>
    </row>
    <row r="12" spans="1:16" x14ac:dyDescent="0.3">
      <c r="A12" s="40"/>
      <c r="B12" s="74" t="s">
        <v>49</v>
      </c>
      <c r="C12" s="75"/>
      <c r="D12" s="26">
        <v>155</v>
      </c>
      <c r="E12" s="22" t="s">
        <v>54</v>
      </c>
      <c r="F12" s="22"/>
      <c r="G12" s="21"/>
      <c r="H12" s="47"/>
    </row>
    <row r="13" spans="1:16" x14ac:dyDescent="0.3">
      <c r="A13" s="40"/>
      <c r="B13" s="74" t="s">
        <v>50</v>
      </c>
      <c r="C13" s="75"/>
      <c r="D13" s="26">
        <v>94</v>
      </c>
      <c r="E13" s="22" t="s">
        <v>54</v>
      </c>
      <c r="F13" s="22"/>
      <c r="G13" s="21"/>
      <c r="H13" s="47"/>
    </row>
    <row r="14" spans="1:16" x14ac:dyDescent="0.3">
      <c r="A14" s="40"/>
      <c r="B14" s="74" t="s">
        <v>51</v>
      </c>
      <c r="C14" s="75"/>
      <c r="D14" s="26">
        <v>311</v>
      </c>
      <c r="E14" s="22" t="s">
        <v>54</v>
      </c>
      <c r="F14" s="22"/>
      <c r="G14" s="21"/>
      <c r="H14" s="47"/>
    </row>
    <row r="15" spans="1:16" x14ac:dyDescent="0.3">
      <c r="A15" s="40"/>
      <c r="B15" s="45"/>
      <c r="C15" s="22"/>
      <c r="D15" s="22"/>
      <c r="E15" s="22"/>
      <c r="F15" s="22"/>
      <c r="G15" s="21"/>
      <c r="H15" s="47"/>
    </row>
    <row r="16" spans="1:16" x14ac:dyDescent="0.3">
      <c r="A16" s="40"/>
      <c r="B16" s="45"/>
      <c r="C16" s="22"/>
      <c r="D16" s="22"/>
      <c r="E16" s="22"/>
      <c r="F16" s="22"/>
      <c r="G16" s="21"/>
      <c r="H16" s="47"/>
    </row>
    <row r="17" spans="1:20" x14ac:dyDescent="0.3">
      <c r="A17" s="40"/>
      <c r="B17" s="45"/>
      <c r="C17" s="22"/>
      <c r="D17" s="22"/>
      <c r="E17" s="22"/>
      <c r="F17" s="22"/>
      <c r="G17" s="21"/>
      <c r="H17" s="47"/>
    </row>
    <row r="18" spans="1:20" x14ac:dyDescent="0.3">
      <c r="A18" s="40"/>
      <c r="B18" s="45"/>
      <c r="C18" s="22"/>
      <c r="D18" s="22"/>
      <c r="E18" s="22"/>
      <c r="F18" s="22"/>
      <c r="G18" s="21"/>
      <c r="H18" s="47"/>
    </row>
    <row r="19" spans="1:20" x14ac:dyDescent="0.3">
      <c r="A19" s="40"/>
      <c r="B19" s="45"/>
      <c r="C19" s="22"/>
      <c r="D19" s="22"/>
      <c r="E19" s="22"/>
      <c r="F19" s="22"/>
      <c r="G19" s="21"/>
      <c r="H19" s="47"/>
    </row>
    <row r="20" spans="1:20" ht="15" thickBot="1" x14ac:dyDescent="0.35">
      <c r="A20" s="40"/>
      <c r="B20" s="66"/>
      <c r="C20" s="67"/>
      <c r="D20" s="67"/>
      <c r="E20" s="67"/>
      <c r="F20" s="67"/>
      <c r="G20" s="55"/>
      <c r="H20" s="56"/>
    </row>
    <row r="21" spans="1:20" x14ac:dyDescent="0.3">
      <c r="A21" s="35"/>
      <c r="B21" s="3"/>
      <c r="C21" s="3"/>
      <c r="D21" s="3"/>
      <c r="E21" s="3"/>
      <c r="F21" s="3"/>
    </row>
    <row r="22" spans="1:20" x14ac:dyDescent="0.3">
      <c r="A22" s="35"/>
      <c r="B22" s="3"/>
      <c r="C22" s="3"/>
      <c r="D22" s="3"/>
      <c r="E22" s="3"/>
      <c r="F22" s="3"/>
    </row>
    <row r="23" spans="1:20" x14ac:dyDescent="0.3">
      <c r="A23" s="35"/>
      <c r="B23" s="3"/>
      <c r="C23" s="3"/>
      <c r="D23" s="3"/>
      <c r="E23" s="3"/>
      <c r="F23" s="3"/>
    </row>
    <row r="24" spans="1:20" x14ac:dyDescent="0.3">
      <c r="A24" s="35"/>
      <c r="B24" s="3"/>
      <c r="C24" s="3"/>
      <c r="D24" s="3"/>
      <c r="E24" s="3"/>
      <c r="F24" s="3"/>
    </row>
    <row r="25" spans="1:20" x14ac:dyDescent="0.3">
      <c r="A25" s="35"/>
      <c r="B25" s="3"/>
      <c r="C25" s="3"/>
      <c r="D25" s="3"/>
      <c r="E25" s="3"/>
      <c r="F25" s="3"/>
    </row>
    <row r="26" spans="1:20" x14ac:dyDescent="0.3">
      <c r="A26" s="35"/>
      <c r="B26" s="3"/>
      <c r="C26" s="3"/>
      <c r="D26" s="3"/>
      <c r="E26" s="3"/>
      <c r="F26" s="3"/>
    </row>
    <row r="27" spans="1:20" x14ac:dyDescent="0.3">
      <c r="A27" s="35"/>
      <c r="B27" s="3"/>
      <c r="C27" s="3"/>
      <c r="D27" s="3"/>
      <c r="E27" s="3"/>
      <c r="F27" s="3"/>
    </row>
    <row r="28" spans="1:20" x14ac:dyDescent="0.3">
      <c r="A28" s="35"/>
      <c r="B28" s="3"/>
      <c r="C28" s="3"/>
      <c r="D28" s="3"/>
      <c r="E28" s="3"/>
      <c r="F28" s="3"/>
    </row>
    <row r="29" spans="1:20" ht="15" thickBot="1" x14ac:dyDescent="0.35">
      <c r="A29" s="35"/>
      <c r="B29" s="61" t="s">
        <v>41</v>
      </c>
      <c r="C29" s="3"/>
      <c r="D29" s="3"/>
      <c r="E29" s="3"/>
      <c r="F29" s="3"/>
    </row>
    <row r="30" spans="1:20" ht="15" thickBot="1" x14ac:dyDescent="0.35">
      <c r="A30" s="35"/>
      <c r="B30" s="41"/>
      <c r="C30" s="42"/>
      <c r="D30" s="42"/>
      <c r="E30" s="42"/>
      <c r="F30" s="42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4"/>
    </row>
    <row r="31" spans="1:20" ht="15" thickBot="1" x14ac:dyDescent="0.35">
      <c r="A31" s="36"/>
      <c r="B31" s="45"/>
      <c r="C31" s="25" t="s">
        <v>33</v>
      </c>
      <c r="D31" s="22"/>
      <c r="E31" s="22"/>
      <c r="F31" s="76" t="s">
        <v>10</v>
      </c>
      <c r="G31" s="77"/>
      <c r="H31" s="77"/>
      <c r="I31" s="78"/>
      <c r="J31" s="46"/>
      <c r="K31" s="76" t="s">
        <v>11</v>
      </c>
      <c r="L31" s="77"/>
      <c r="M31" s="77"/>
      <c r="N31" s="78"/>
      <c r="O31" s="46"/>
      <c r="P31" s="76" t="s">
        <v>12</v>
      </c>
      <c r="Q31" s="77"/>
      <c r="R31" s="77"/>
      <c r="S31" s="78"/>
      <c r="T31" s="47"/>
    </row>
    <row r="32" spans="1:20" ht="15" thickBot="1" x14ac:dyDescent="0.35">
      <c r="A32" s="37"/>
      <c r="B32" s="45"/>
      <c r="C32" s="22"/>
      <c r="D32" s="22"/>
      <c r="E32" s="22"/>
      <c r="F32" s="10" t="s">
        <v>29</v>
      </c>
      <c r="G32" s="11" t="s">
        <v>6</v>
      </c>
      <c r="H32" s="11" t="s">
        <v>30</v>
      </c>
      <c r="I32" s="12" t="s">
        <v>31</v>
      </c>
      <c r="J32" s="48"/>
      <c r="K32" s="10" t="s">
        <v>29</v>
      </c>
      <c r="L32" s="11" t="s">
        <v>6</v>
      </c>
      <c r="M32" s="11" t="s">
        <v>30</v>
      </c>
      <c r="N32" s="12" t="s">
        <v>31</v>
      </c>
      <c r="O32" s="48"/>
      <c r="P32" s="10" t="s">
        <v>29</v>
      </c>
      <c r="Q32" s="11" t="s">
        <v>6</v>
      </c>
      <c r="R32" s="11" t="s">
        <v>30</v>
      </c>
      <c r="S32" s="12" t="s">
        <v>31</v>
      </c>
      <c r="T32" s="47"/>
    </row>
    <row r="33" spans="1:20" x14ac:dyDescent="0.3">
      <c r="A33" s="38"/>
      <c r="B33" s="45"/>
      <c r="C33" s="22"/>
      <c r="D33" s="24"/>
      <c r="E33" s="22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7"/>
    </row>
    <row r="34" spans="1:20" x14ac:dyDescent="0.3">
      <c r="A34" s="39"/>
      <c r="B34" s="57"/>
      <c r="C34" s="26">
        <v>265</v>
      </c>
      <c r="D34" s="24"/>
      <c r="E34" s="49" t="s">
        <v>13</v>
      </c>
      <c r="F34" s="79" t="s">
        <v>28</v>
      </c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47"/>
    </row>
    <row r="35" spans="1:20" x14ac:dyDescent="0.3">
      <c r="A35" s="40"/>
      <c r="B35" s="45"/>
      <c r="C35" s="26">
        <v>799</v>
      </c>
      <c r="D35" s="24"/>
      <c r="E35" s="22" t="s">
        <v>14</v>
      </c>
      <c r="F35" s="29"/>
      <c r="G35" s="29">
        <v>1</v>
      </c>
      <c r="H35" s="29">
        <v>3</v>
      </c>
      <c r="I35" s="29">
        <v>1</v>
      </c>
      <c r="J35" s="20"/>
      <c r="K35" s="29"/>
      <c r="L35" s="29">
        <v>1</v>
      </c>
      <c r="M35" s="29">
        <v>2</v>
      </c>
      <c r="N35" s="29"/>
      <c r="O35" s="20"/>
      <c r="P35" s="29"/>
      <c r="Q35" s="29"/>
      <c r="R35" s="29">
        <v>1</v>
      </c>
      <c r="S35" s="29">
        <v>1</v>
      </c>
      <c r="T35" s="47"/>
    </row>
    <row r="36" spans="1:20" x14ac:dyDescent="0.3">
      <c r="A36" s="40"/>
      <c r="B36" s="45"/>
      <c r="C36" s="26">
        <v>799</v>
      </c>
      <c r="D36" s="24"/>
      <c r="E36" s="22" t="s">
        <v>15</v>
      </c>
      <c r="F36" s="29"/>
      <c r="G36" s="29">
        <v>1</v>
      </c>
      <c r="H36" s="29">
        <v>3</v>
      </c>
      <c r="I36" s="29">
        <v>1</v>
      </c>
      <c r="J36" s="20"/>
      <c r="K36" s="29"/>
      <c r="L36" s="29">
        <v>1</v>
      </c>
      <c r="M36" s="29">
        <v>2</v>
      </c>
      <c r="N36" s="29"/>
      <c r="O36" s="20"/>
      <c r="P36" s="29"/>
      <c r="Q36" s="29"/>
      <c r="R36" s="29">
        <v>1</v>
      </c>
      <c r="S36" s="29">
        <v>1</v>
      </c>
      <c r="T36" s="47"/>
    </row>
    <row r="37" spans="1:20" x14ac:dyDescent="0.3">
      <c r="A37" s="40"/>
      <c r="B37" s="45"/>
      <c r="C37" s="26">
        <v>799</v>
      </c>
      <c r="D37" s="24"/>
      <c r="E37" s="22" t="s">
        <v>16</v>
      </c>
      <c r="F37" s="29"/>
      <c r="G37" s="29">
        <v>1</v>
      </c>
      <c r="H37" s="29">
        <v>3</v>
      </c>
      <c r="I37" s="29">
        <v>1</v>
      </c>
      <c r="J37" s="20"/>
      <c r="K37" s="29"/>
      <c r="L37" s="29">
        <v>1</v>
      </c>
      <c r="M37" s="29">
        <v>2</v>
      </c>
      <c r="N37" s="29"/>
      <c r="O37" s="20"/>
      <c r="P37" s="29"/>
      <c r="Q37" s="29"/>
      <c r="R37" s="29">
        <v>1</v>
      </c>
      <c r="S37" s="29">
        <v>1</v>
      </c>
      <c r="T37" s="47"/>
    </row>
    <row r="38" spans="1:20" x14ac:dyDescent="0.3">
      <c r="A38" s="40"/>
      <c r="B38" s="45"/>
      <c r="C38" s="26">
        <v>799</v>
      </c>
      <c r="D38" s="24"/>
      <c r="E38" s="22" t="s">
        <v>17</v>
      </c>
      <c r="F38" s="29"/>
      <c r="G38" s="29">
        <v>1</v>
      </c>
      <c r="H38" s="29">
        <v>3</v>
      </c>
      <c r="I38" s="29">
        <v>1</v>
      </c>
      <c r="J38" s="20"/>
      <c r="K38" s="29"/>
      <c r="L38" s="29">
        <v>1</v>
      </c>
      <c r="M38" s="29">
        <v>2</v>
      </c>
      <c r="N38" s="29"/>
      <c r="O38" s="20"/>
      <c r="P38" s="29"/>
      <c r="Q38" s="29"/>
      <c r="R38" s="29">
        <v>1</v>
      </c>
      <c r="S38" s="29">
        <v>1</v>
      </c>
      <c r="T38" s="47"/>
    </row>
    <row r="39" spans="1:20" x14ac:dyDescent="0.3">
      <c r="A39" s="40"/>
      <c r="B39" s="45"/>
      <c r="C39" s="26">
        <v>799</v>
      </c>
      <c r="D39" s="24"/>
      <c r="E39" s="22" t="s">
        <v>18</v>
      </c>
      <c r="F39" s="29"/>
      <c r="G39" s="29">
        <v>1</v>
      </c>
      <c r="H39" s="29">
        <v>3</v>
      </c>
      <c r="I39" s="29">
        <v>1</v>
      </c>
      <c r="J39" s="20"/>
      <c r="K39" s="29"/>
      <c r="L39" s="29">
        <v>1</v>
      </c>
      <c r="M39" s="29">
        <v>2</v>
      </c>
      <c r="N39" s="29"/>
      <c r="O39" s="20"/>
      <c r="P39" s="29"/>
      <c r="Q39" s="29"/>
      <c r="R39" s="29">
        <v>1</v>
      </c>
      <c r="S39" s="29">
        <v>1</v>
      </c>
      <c r="T39" s="47"/>
    </row>
    <row r="40" spans="1:20" x14ac:dyDescent="0.3">
      <c r="A40" s="40"/>
      <c r="B40" s="50"/>
      <c r="C40" s="26">
        <v>799</v>
      </c>
      <c r="D40" s="24"/>
      <c r="E40" s="22" t="s">
        <v>19</v>
      </c>
      <c r="F40" s="29"/>
      <c r="G40" s="30">
        <v>1</v>
      </c>
      <c r="H40" s="29">
        <v>3</v>
      </c>
      <c r="I40" s="29">
        <v>1</v>
      </c>
      <c r="J40" s="20"/>
      <c r="K40" s="29"/>
      <c r="L40" s="29">
        <v>1</v>
      </c>
      <c r="M40" s="29">
        <v>2</v>
      </c>
      <c r="N40" s="29"/>
      <c r="O40" s="20"/>
      <c r="P40" s="29"/>
      <c r="Q40" s="29"/>
      <c r="R40" s="29">
        <v>1</v>
      </c>
      <c r="S40" s="29">
        <v>1</v>
      </c>
      <c r="T40" s="47"/>
    </row>
    <row r="41" spans="1:20" x14ac:dyDescent="0.3">
      <c r="A41" s="40"/>
      <c r="B41" s="45"/>
      <c r="C41" s="26">
        <v>799</v>
      </c>
      <c r="D41" s="24"/>
      <c r="E41" s="22" t="s">
        <v>20</v>
      </c>
      <c r="F41" s="29"/>
      <c r="G41" s="30">
        <v>1</v>
      </c>
      <c r="H41" s="29">
        <v>3</v>
      </c>
      <c r="I41" s="29">
        <v>1</v>
      </c>
      <c r="J41" s="20"/>
      <c r="K41" s="29"/>
      <c r="L41" s="29">
        <v>1</v>
      </c>
      <c r="M41" s="29">
        <v>2</v>
      </c>
      <c r="N41" s="29"/>
      <c r="O41" s="20"/>
      <c r="P41" s="29"/>
      <c r="Q41" s="29"/>
      <c r="R41" s="29">
        <v>1</v>
      </c>
      <c r="S41" s="29">
        <v>1</v>
      </c>
      <c r="T41" s="47"/>
    </row>
    <row r="42" spans="1:20" x14ac:dyDescent="0.3">
      <c r="A42" s="40"/>
      <c r="B42" s="45"/>
      <c r="C42" s="26">
        <v>799</v>
      </c>
      <c r="D42" s="22"/>
      <c r="E42" s="22" t="s">
        <v>21</v>
      </c>
      <c r="F42" s="29"/>
      <c r="G42" s="30">
        <v>1</v>
      </c>
      <c r="H42" s="29">
        <v>3</v>
      </c>
      <c r="I42" s="29">
        <v>1</v>
      </c>
      <c r="J42" s="20"/>
      <c r="K42" s="29"/>
      <c r="L42" s="29">
        <v>1</v>
      </c>
      <c r="M42" s="29">
        <v>2</v>
      </c>
      <c r="N42" s="29"/>
      <c r="O42" s="20"/>
      <c r="P42" s="29"/>
      <c r="Q42" s="29"/>
      <c r="R42" s="29">
        <v>1</v>
      </c>
      <c r="S42" s="29">
        <v>1</v>
      </c>
      <c r="T42" s="47"/>
    </row>
    <row r="43" spans="1:20" x14ac:dyDescent="0.3">
      <c r="A43" s="40"/>
      <c r="B43" s="45"/>
      <c r="C43" s="26">
        <v>638</v>
      </c>
      <c r="D43" s="22"/>
      <c r="E43" s="22" t="s">
        <v>23</v>
      </c>
      <c r="F43" s="31"/>
      <c r="G43" s="32">
        <v>1</v>
      </c>
      <c r="H43" s="31">
        <v>2</v>
      </c>
      <c r="I43" s="31">
        <v>2</v>
      </c>
      <c r="J43" s="20"/>
      <c r="K43" s="31"/>
      <c r="L43" s="31">
        <v>1</v>
      </c>
      <c r="M43" s="31">
        <v>2</v>
      </c>
      <c r="N43" s="31"/>
      <c r="O43" s="20"/>
      <c r="P43" s="13"/>
      <c r="Q43" s="13"/>
      <c r="R43" s="13"/>
      <c r="S43" s="13"/>
      <c r="T43" s="47"/>
    </row>
    <row r="44" spans="1:20" x14ac:dyDescent="0.3">
      <c r="A44" s="40"/>
      <c r="B44" s="45"/>
      <c r="C44" s="26">
        <v>638</v>
      </c>
      <c r="D44" s="22"/>
      <c r="E44" s="22" t="s">
        <v>24</v>
      </c>
      <c r="F44" s="31"/>
      <c r="G44" s="32">
        <v>1</v>
      </c>
      <c r="H44" s="31">
        <v>2</v>
      </c>
      <c r="I44" s="31">
        <v>2</v>
      </c>
      <c r="J44" s="20"/>
      <c r="K44" s="31"/>
      <c r="L44" s="31">
        <v>1</v>
      </c>
      <c r="M44" s="31">
        <v>2</v>
      </c>
      <c r="N44" s="31"/>
      <c r="O44" s="20"/>
      <c r="P44" s="13"/>
      <c r="Q44" s="13"/>
      <c r="R44" s="13"/>
      <c r="S44" s="13"/>
      <c r="T44" s="47"/>
    </row>
    <row r="45" spans="1:20" x14ac:dyDescent="0.3">
      <c r="A45" s="40"/>
      <c r="B45" s="45"/>
      <c r="C45" s="26">
        <v>478</v>
      </c>
      <c r="D45" s="22"/>
      <c r="E45" s="22" t="s">
        <v>25</v>
      </c>
      <c r="F45" s="33"/>
      <c r="G45" s="33">
        <v>1</v>
      </c>
      <c r="H45" s="33">
        <v>4</v>
      </c>
      <c r="I45" s="33">
        <v>1</v>
      </c>
      <c r="J45" s="20"/>
      <c r="K45" s="13"/>
      <c r="L45" s="13"/>
      <c r="M45" s="13"/>
      <c r="N45" s="13"/>
      <c r="O45" s="20"/>
      <c r="P45" s="13"/>
      <c r="Q45" s="13"/>
      <c r="R45" s="13"/>
      <c r="S45" s="13"/>
      <c r="T45" s="47"/>
    </row>
    <row r="46" spans="1:20" x14ac:dyDescent="0.3">
      <c r="A46" s="40"/>
      <c r="B46" s="45"/>
      <c r="C46" s="26">
        <v>478</v>
      </c>
      <c r="D46" s="22"/>
      <c r="E46" s="22" t="s">
        <v>22</v>
      </c>
      <c r="F46" s="33"/>
      <c r="G46" s="33">
        <v>1</v>
      </c>
      <c r="H46" s="33">
        <v>4</v>
      </c>
      <c r="I46" s="33">
        <v>1</v>
      </c>
      <c r="J46" s="20"/>
      <c r="K46" s="13"/>
      <c r="L46" s="13"/>
      <c r="M46" s="13"/>
      <c r="N46" s="13"/>
      <c r="O46" s="20"/>
      <c r="P46" s="13"/>
      <c r="Q46" s="13"/>
      <c r="R46" s="13"/>
      <c r="S46" s="13"/>
      <c r="T46" s="47"/>
    </row>
    <row r="47" spans="1:20" x14ac:dyDescent="0.3">
      <c r="A47" s="40"/>
      <c r="B47" s="45"/>
      <c r="C47" s="26">
        <v>478</v>
      </c>
      <c r="D47" s="22"/>
      <c r="E47" s="22" t="s">
        <v>26</v>
      </c>
      <c r="F47" s="33"/>
      <c r="G47" s="33">
        <v>1</v>
      </c>
      <c r="H47" s="33">
        <v>4</v>
      </c>
      <c r="I47" s="33">
        <v>1</v>
      </c>
      <c r="J47" s="20"/>
      <c r="K47" s="13"/>
      <c r="L47" s="13"/>
      <c r="M47" s="13"/>
      <c r="N47" s="13"/>
      <c r="O47" s="20"/>
      <c r="P47" s="13"/>
      <c r="Q47" s="13"/>
      <c r="R47" s="13"/>
      <c r="S47" s="13"/>
      <c r="T47" s="47"/>
    </row>
    <row r="48" spans="1:20" x14ac:dyDescent="0.3">
      <c r="A48" s="35"/>
      <c r="B48" s="45"/>
      <c r="C48" s="26">
        <v>478</v>
      </c>
      <c r="D48" s="22"/>
      <c r="E48" s="22" t="s">
        <v>27</v>
      </c>
      <c r="F48" s="33"/>
      <c r="G48" s="33">
        <v>1</v>
      </c>
      <c r="H48" s="33">
        <v>4</v>
      </c>
      <c r="I48" s="33">
        <v>1</v>
      </c>
      <c r="J48" s="20"/>
      <c r="K48" s="13"/>
      <c r="L48" s="13"/>
      <c r="M48" s="13"/>
      <c r="N48" s="13"/>
      <c r="O48" s="20"/>
      <c r="P48" s="13"/>
      <c r="Q48" s="13"/>
      <c r="R48" s="13"/>
      <c r="S48" s="13"/>
      <c r="T48" s="47"/>
    </row>
    <row r="49" spans="1:22" x14ac:dyDescent="0.3">
      <c r="A49" s="35"/>
      <c r="B49" s="45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47"/>
    </row>
    <row r="50" spans="1:22" x14ac:dyDescent="0.3">
      <c r="A50" s="35"/>
      <c r="B50" s="45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47"/>
    </row>
    <row r="51" spans="1:22" ht="15" thickBot="1" x14ac:dyDescent="0.35">
      <c r="A51" s="35"/>
      <c r="B51" s="45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47"/>
    </row>
    <row r="52" spans="1:22" ht="15" thickBot="1" x14ac:dyDescent="0.35">
      <c r="A52" s="35"/>
      <c r="B52" s="27" t="s">
        <v>32</v>
      </c>
      <c r="C52" s="28">
        <f>SUM(C34:C51)</f>
        <v>9845</v>
      </c>
      <c r="D52" s="23"/>
      <c r="E52" s="23" t="s">
        <v>32</v>
      </c>
      <c r="F52" s="10" t="s">
        <v>29</v>
      </c>
      <c r="G52" s="11" t="s">
        <v>6</v>
      </c>
      <c r="H52" s="11" t="s">
        <v>30</v>
      </c>
      <c r="I52" s="12" t="s">
        <v>31</v>
      </c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47"/>
    </row>
    <row r="53" spans="1:22" x14ac:dyDescent="0.3">
      <c r="A53" s="35"/>
      <c r="B53" s="45"/>
      <c r="C53" s="22"/>
      <c r="D53" s="22"/>
      <c r="E53" s="22"/>
      <c r="F53" s="18">
        <f>C52</f>
        <v>9845</v>
      </c>
      <c r="G53" s="16">
        <f>SUM(G35:G51)+SUM(L35:L51)+SUM(Q35:Q51)</f>
        <v>24</v>
      </c>
      <c r="H53" s="16">
        <f>SUM(H35:H51)+SUM(M35:M51)+SUM(R35:R51)</f>
        <v>72</v>
      </c>
      <c r="I53" s="16">
        <f>SUM(I35:I51)+SUM(N35:N51)+SUM(S35:S51)</f>
        <v>24</v>
      </c>
      <c r="J53" s="22"/>
      <c r="K53" s="51">
        <f>SUM(G53:I53)</f>
        <v>120</v>
      </c>
      <c r="L53" s="22"/>
      <c r="M53" s="22"/>
      <c r="N53" s="22"/>
      <c r="O53" s="22"/>
      <c r="P53" s="22"/>
      <c r="Q53" s="22"/>
      <c r="R53" s="22"/>
      <c r="S53" s="22"/>
      <c r="T53" s="47"/>
    </row>
    <row r="54" spans="1:22" x14ac:dyDescent="0.3">
      <c r="A54" s="35"/>
      <c r="B54" s="45"/>
      <c r="C54" s="22"/>
      <c r="D54" s="22"/>
      <c r="E54" s="22"/>
      <c r="F54" s="14"/>
      <c r="G54" s="52">
        <f>G53/SUM(G53:I53)</f>
        <v>0.2</v>
      </c>
      <c r="H54" s="52">
        <f>H53/SUM(G53:I53)</f>
        <v>0.6</v>
      </c>
      <c r="I54" s="52">
        <f>I53/SUM(G53:I53)</f>
        <v>0.2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47"/>
    </row>
    <row r="55" spans="1:22" x14ac:dyDescent="0.3">
      <c r="B55" s="5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47"/>
    </row>
    <row r="56" spans="1:22" x14ac:dyDescent="0.3">
      <c r="B56" s="53"/>
      <c r="C56" s="21"/>
      <c r="D56" s="21"/>
      <c r="E56" s="21"/>
      <c r="F56" s="21"/>
      <c r="G56" s="21">
        <v>20</v>
      </c>
      <c r="H56" s="21">
        <v>60</v>
      </c>
      <c r="I56" s="21">
        <v>20</v>
      </c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47"/>
    </row>
    <row r="57" spans="1:22" x14ac:dyDescent="0.3">
      <c r="B57" s="53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47"/>
    </row>
    <row r="58" spans="1:22" x14ac:dyDescent="0.3">
      <c r="B58" s="53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47"/>
    </row>
    <row r="59" spans="1:22" ht="15" thickBot="1" x14ac:dyDescent="0.35"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6"/>
    </row>
    <row r="60" spans="1:22" x14ac:dyDescent="0.3"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</row>
    <row r="62" spans="1:22" ht="15" customHeight="1" x14ac:dyDescent="0.3">
      <c r="D62" t="s">
        <v>34</v>
      </c>
      <c r="F62" t="s">
        <v>35</v>
      </c>
      <c r="I62" t="s">
        <v>36</v>
      </c>
      <c r="O62" t="s">
        <v>37</v>
      </c>
      <c r="R62" s="58" t="s">
        <v>38</v>
      </c>
      <c r="T62" s="59" t="s">
        <v>39</v>
      </c>
      <c r="V62" s="59" t="s">
        <v>40</v>
      </c>
    </row>
    <row r="63" spans="1:22" x14ac:dyDescent="0.3">
      <c r="C63" s="3" t="s">
        <v>13</v>
      </c>
      <c r="D63">
        <v>54.5</v>
      </c>
      <c r="F63">
        <v>168</v>
      </c>
      <c r="I63">
        <v>0</v>
      </c>
      <c r="O63">
        <v>3996</v>
      </c>
      <c r="R63">
        <v>275</v>
      </c>
      <c r="T63">
        <v>525</v>
      </c>
      <c r="V63">
        <v>0</v>
      </c>
    </row>
    <row r="64" spans="1:22" x14ac:dyDescent="0.3">
      <c r="C64" s="3" t="s">
        <v>14</v>
      </c>
      <c r="D64" s="29">
        <v>54.5</v>
      </c>
      <c r="F64" s="29">
        <v>86</v>
      </c>
      <c r="I64" s="29">
        <v>910</v>
      </c>
      <c r="O64" s="29">
        <v>2361</v>
      </c>
      <c r="R64" s="29">
        <v>350</v>
      </c>
      <c r="T64" s="29">
        <v>126</v>
      </c>
      <c r="V64" s="29">
        <v>524</v>
      </c>
    </row>
    <row r="65" spans="3:22" x14ac:dyDescent="0.3">
      <c r="C65" s="3" t="s">
        <v>15</v>
      </c>
      <c r="D65" s="29">
        <v>54.5</v>
      </c>
      <c r="F65" s="29">
        <v>86</v>
      </c>
      <c r="I65" s="29">
        <v>910</v>
      </c>
      <c r="O65" s="29">
        <v>2361</v>
      </c>
      <c r="R65" s="29">
        <v>350</v>
      </c>
      <c r="T65" s="29">
        <v>126</v>
      </c>
      <c r="V65" s="29">
        <v>524</v>
      </c>
    </row>
    <row r="66" spans="3:22" x14ac:dyDescent="0.3">
      <c r="C66" s="3" t="s">
        <v>16</v>
      </c>
      <c r="D66" s="29">
        <v>54.5</v>
      </c>
      <c r="F66" s="29">
        <v>86</v>
      </c>
      <c r="I66" s="29">
        <v>910</v>
      </c>
      <c r="O66" s="29">
        <v>2361</v>
      </c>
      <c r="R66" s="29">
        <v>350</v>
      </c>
      <c r="T66" s="29">
        <v>126</v>
      </c>
      <c r="V66" s="29">
        <v>524</v>
      </c>
    </row>
    <row r="67" spans="3:22" x14ac:dyDescent="0.3">
      <c r="C67" s="3" t="s">
        <v>17</v>
      </c>
      <c r="D67" s="29">
        <v>54.5</v>
      </c>
      <c r="F67" s="29">
        <v>86</v>
      </c>
      <c r="I67" s="29">
        <v>910</v>
      </c>
      <c r="O67" s="29">
        <v>2361</v>
      </c>
      <c r="R67" s="29">
        <v>350</v>
      </c>
      <c r="T67" s="29">
        <v>126</v>
      </c>
      <c r="V67" s="29">
        <v>524</v>
      </c>
    </row>
    <row r="68" spans="3:22" x14ac:dyDescent="0.3">
      <c r="C68" s="3" t="s">
        <v>18</v>
      </c>
      <c r="D68" s="29">
        <v>54.5</v>
      </c>
      <c r="F68" s="29">
        <v>86</v>
      </c>
      <c r="I68" s="29">
        <v>910</v>
      </c>
      <c r="O68" s="29">
        <v>2361</v>
      </c>
      <c r="R68" s="29">
        <v>350</v>
      </c>
      <c r="T68" s="29">
        <v>126</v>
      </c>
      <c r="V68" s="29">
        <v>524</v>
      </c>
    </row>
    <row r="69" spans="3:22" x14ac:dyDescent="0.3">
      <c r="C69" s="3" t="s">
        <v>19</v>
      </c>
      <c r="D69" s="29">
        <v>54.5</v>
      </c>
      <c r="F69" s="29">
        <v>86</v>
      </c>
      <c r="I69" s="29">
        <v>910</v>
      </c>
      <c r="O69" s="29">
        <v>2361</v>
      </c>
      <c r="R69" s="29">
        <v>350</v>
      </c>
      <c r="T69" s="29">
        <v>126</v>
      </c>
      <c r="V69" s="29">
        <v>524</v>
      </c>
    </row>
    <row r="70" spans="3:22" x14ac:dyDescent="0.3">
      <c r="C70" s="3" t="s">
        <v>20</v>
      </c>
      <c r="D70" s="29">
        <v>54.5</v>
      </c>
      <c r="F70" s="29">
        <v>86</v>
      </c>
      <c r="I70" s="29">
        <v>910</v>
      </c>
      <c r="O70" s="29">
        <v>2361</v>
      </c>
      <c r="R70" s="29">
        <v>350</v>
      </c>
      <c r="T70" s="29">
        <v>126</v>
      </c>
      <c r="V70" s="29">
        <v>524</v>
      </c>
    </row>
    <row r="71" spans="3:22" x14ac:dyDescent="0.3">
      <c r="C71" s="3" t="s">
        <v>21</v>
      </c>
      <c r="D71" s="29">
        <v>54.5</v>
      </c>
      <c r="F71" s="29">
        <v>86</v>
      </c>
      <c r="I71" s="29">
        <v>910</v>
      </c>
      <c r="O71" s="29">
        <v>2361</v>
      </c>
      <c r="R71" s="29">
        <v>350</v>
      </c>
      <c r="T71" s="29">
        <v>126</v>
      </c>
      <c r="V71" s="29">
        <v>524</v>
      </c>
    </row>
    <row r="72" spans="3:22" x14ac:dyDescent="0.3">
      <c r="C72" s="3" t="s">
        <v>23</v>
      </c>
      <c r="D72" s="31">
        <v>54.5</v>
      </c>
      <c r="F72" s="31">
        <v>57</v>
      </c>
      <c r="I72" s="31">
        <v>725</v>
      </c>
      <c r="O72" s="31">
        <v>164</v>
      </c>
      <c r="R72" s="31">
        <v>278</v>
      </c>
      <c r="T72" s="31">
        <v>103</v>
      </c>
      <c r="V72" s="31">
        <v>415</v>
      </c>
    </row>
    <row r="73" spans="3:22" x14ac:dyDescent="0.3">
      <c r="C73" s="3" t="s">
        <v>24</v>
      </c>
      <c r="D73" s="31">
        <v>54.5</v>
      </c>
      <c r="F73" s="31">
        <v>57</v>
      </c>
      <c r="I73" s="31">
        <v>725</v>
      </c>
      <c r="O73" s="31">
        <v>164</v>
      </c>
      <c r="R73" s="31">
        <v>278</v>
      </c>
      <c r="T73" s="31">
        <v>103</v>
      </c>
      <c r="V73" s="31">
        <v>415</v>
      </c>
    </row>
    <row r="74" spans="3:22" x14ac:dyDescent="0.3">
      <c r="C74" s="3" t="s">
        <v>25</v>
      </c>
      <c r="D74" s="33">
        <v>54.5</v>
      </c>
      <c r="F74" s="33">
        <v>27</v>
      </c>
      <c r="I74" s="33">
        <v>538</v>
      </c>
      <c r="O74" s="33">
        <v>1404</v>
      </c>
      <c r="R74" s="33">
        <v>213</v>
      </c>
      <c r="T74" s="33">
        <v>69</v>
      </c>
      <c r="V74" s="33">
        <v>316</v>
      </c>
    </row>
    <row r="75" spans="3:22" x14ac:dyDescent="0.3">
      <c r="C75" s="3" t="s">
        <v>22</v>
      </c>
      <c r="D75" s="33">
        <v>54.5</v>
      </c>
      <c r="F75" s="33">
        <v>27</v>
      </c>
      <c r="I75" s="33">
        <v>538</v>
      </c>
      <c r="O75" s="33">
        <v>1404</v>
      </c>
      <c r="R75" s="33">
        <v>213</v>
      </c>
      <c r="T75" s="33">
        <v>69</v>
      </c>
      <c r="V75" s="33">
        <v>316</v>
      </c>
    </row>
    <row r="76" spans="3:22" x14ac:dyDescent="0.3">
      <c r="C76" s="3" t="s">
        <v>26</v>
      </c>
      <c r="D76" s="33">
        <v>54.5</v>
      </c>
      <c r="F76" s="33">
        <v>27</v>
      </c>
      <c r="I76" s="33">
        <v>538</v>
      </c>
      <c r="O76" s="33">
        <v>1404</v>
      </c>
      <c r="R76" s="33">
        <v>213</v>
      </c>
      <c r="T76" s="33">
        <v>69</v>
      </c>
      <c r="V76" s="33">
        <v>316</v>
      </c>
    </row>
    <row r="77" spans="3:22" x14ac:dyDescent="0.3">
      <c r="C77" s="3" t="s">
        <v>27</v>
      </c>
      <c r="D77" s="33">
        <v>54.5</v>
      </c>
      <c r="F77" s="33">
        <v>27</v>
      </c>
      <c r="I77" s="33">
        <v>538</v>
      </c>
      <c r="O77" s="33">
        <v>1404</v>
      </c>
      <c r="R77" s="33">
        <v>213</v>
      </c>
      <c r="T77" s="33">
        <v>69</v>
      </c>
      <c r="V77" s="33">
        <v>316</v>
      </c>
    </row>
    <row r="80" spans="3:22" x14ac:dyDescent="0.3">
      <c r="D80">
        <f>SUM(D63:D77)</f>
        <v>817.5</v>
      </c>
      <c r="F80">
        <f>SUM(F63:F77)</f>
        <v>1078</v>
      </c>
      <c r="I80">
        <f>SUM(I63:I77)</f>
        <v>10882</v>
      </c>
      <c r="O80">
        <f>SUM(O63:O77)</f>
        <v>28828</v>
      </c>
      <c r="R80">
        <f>SUM(R63:R77)</f>
        <v>4483</v>
      </c>
      <c r="T80">
        <f>SUM(T63:T77)</f>
        <v>2015</v>
      </c>
      <c r="V80">
        <f>SUM(V63:V77)</f>
        <v>6286</v>
      </c>
    </row>
  </sheetData>
  <mergeCells count="9">
    <mergeCell ref="F31:I31"/>
    <mergeCell ref="K31:N31"/>
    <mergeCell ref="P31:S31"/>
    <mergeCell ref="F34:S34"/>
    <mergeCell ref="J2:K2"/>
    <mergeCell ref="B11:C11"/>
    <mergeCell ref="B12:C12"/>
    <mergeCell ref="B13:C13"/>
    <mergeCell ref="B14:C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</vt:lpstr>
      <vt:lpstr>apartment building_v1</vt:lpstr>
      <vt:lpstr>apartment building_v2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Rodriguez</dc:creator>
  <dcterms:created xsi:type="dcterms:W3CDTF">2022-01-05T14:56:30Z</dcterms:created>
  <dcterms:modified xsi:type="dcterms:W3CDTF">2022-05-16T06:46:42Z</dcterms:modified>
</cp:coreProperties>
</file>